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916e99150ae566/"/>
    </mc:Choice>
  </mc:AlternateContent>
  <xr:revisionPtr revIDLastSave="0" documentId="8_{8AC99439-5C56-438B-BFA2-66FFA2232C35}" xr6:coauthVersionLast="47" xr6:coauthVersionMax="47" xr10:uidLastSave="{00000000-0000-0000-0000-000000000000}"/>
  <bookViews>
    <workbookView xWindow="1470" yWindow="1470" windowWidth="15375" windowHeight="7785" xr2:uid="{FEDC14B5-E2B3-4E53-B27B-B5C54CD5F8D6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9" i="1"/>
  <c r="F19" i="1"/>
  <c r="C18" i="1"/>
  <c r="B18" i="1"/>
  <c r="D18" i="1"/>
  <c r="E18" i="1"/>
  <c r="F18" i="1"/>
  <c r="C17" i="1"/>
  <c r="B17" i="1"/>
  <c r="D17" i="1"/>
  <c r="F17" i="1"/>
  <c r="F5" i="1"/>
  <c r="F6" i="1"/>
  <c r="F7" i="1"/>
  <c r="F8" i="1"/>
  <c r="F9" i="1"/>
  <c r="F10" i="1"/>
  <c r="F11" i="1"/>
  <c r="F12" i="1"/>
  <c r="F13" i="1"/>
  <c r="F14" i="1"/>
  <c r="F15" i="1"/>
  <c r="F16" i="1"/>
  <c r="F4" i="1"/>
  <c r="C5" i="1"/>
  <c r="E5" i="1"/>
  <c r="B5" i="1"/>
  <c r="D5" i="1"/>
  <c r="C6" i="1"/>
  <c r="E6" i="1"/>
  <c r="C7" i="1"/>
  <c r="E7" i="1"/>
  <c r="B7" i="1"/>
  <c r="D7" i="1"/>
  <c r="C8" i="1"/>
  <c r="B8" i="1"/>
  <c r="D8" i="1"/>
  <c r="C9" i="1"/>
  <c r="E9" i="1"/>
  <c r="B9" i="1"/>
  <c r="D9" i="1"/>
  <c r="C10" i="1"/>
  <c r="B10" i="1"/>
  <c r="D10" i="1"/>
  <c r="C11" i="1"/>
  <c r="E11" i="1"/>
  <c r="B11" i="1"/>
  <c r="D11" i="1"/>
  <c r="C12" i="1"/>
  <c r="B12" i="1"/>
  <c r="D12" i="1"/>
  <c r="C13" i="1"/>
  <c r="B13" i="1"/>
  <c r="D13" i="1"/>
  <c r="C14" i="1"/>
  <c r="B14" i="1"/>
  <c r="D14" i="1"/>
  <c r="C15" i="1"/>
  <c r="E15" i="1"/>
  <c r="B15" i="1"/>
  <c r="D15" i="1"/>
  <c r="C16" i="1"/>
  <c r="E16" i="1"/>
  <c r="C4" i="1"/>
  <c r="E4" i="1"/>
  <c r="B4" i="1"/>
  <c r="D4" i="1"/>
  <c r="E8" i="1"/>
  <c r="E13" i="1"/>
  <c r="E14" i="1"/>
  <c r="E12" i="1"/>
  <c r="E10" i="1"/>
  <c r="E17" i="1"/>
  <c r="B6" i="1"/>
  <c r="D6" i="1"/>
  <c r="B16" i="1"/>
  <c r="D16" i="1"/>
  <c r="E19" i="1"/>
</calcChain>
</file>

<file path=xl/sharedStrings.xml><?xml version="1.0" encoding="utf-8"?>
<sst xmlns="http://schemas.openxmlformats.org/spreadsheetml/2006/main" count="33" uniqueCount="32">
  <si>
    <t xml:space="preserve">       Dipoles   ANTENNA'S MADE SIMPLE</t>
  </si>
  <si>
    <t>Freq</t>
  </si>
  <si>
    <t>Halfwave DIPOLE</t>
  </si>
  <si>
    <t>Full wave</t>
  </si>
  <si>
    <r>
      <t xml:space="preserve">HW FT/IN = </t>
    </r>
    <r>
      <rPr>
        <sz val="11"/>
        <color indexed="10"/>
        <rFont val="Calibri"/>
        <family val="2"/>
      </rPr>
      <t>A</t>
    </r>
  </si>
  <si>
    <r>
      <t xml:space="preserve">FW FT/IN = </t>
    </r>
    <r>
      <rPr>
        <sz val="11"/>
        <color indexed="17"/>
        <rFont val="Calibri"/>
        <family val="2"/>
      </rPr>
      <t>B</t>
    </r>
  </si>
  <si>
    <t>SPS100</t>
  </si>
  <si>
    <t xml:space="preserve">       Total Length </t>
  </si>
  <si>
    <t>B</t>
  </si>
  <si>
    <t>A</t>
  </si>
  <si>
    <t>COAX</t>
  </si>
  <si>
    <t xml:space="preserve">Tuner </t>
  </si>
  <si>
    <t>Radio</t>
  </si>
  <si>
    <t>GRN</t>
  </si>
  <si>
    <t>1. RECORD that frequency in your notes where you put the length (34 feet) of the antenna.  </t>
  </si>
  <si>
    <t>14.050(Call it "lowest swr freq" if you like, but call it something so you wll know what it is!)</t>
  </si>
  <si>
    <r>
      <t xml:space="preserve">You have now recorded the </t>
    </r>
    <r>
      <rPr>
        <b/>
        <sz val="9"/>
        <color indexed="10"/>
        <rFont val="Arial"/>
        <family val="2"/>
      </rPr>
      <t>length</t>
    </r>
    <r>
      <rPr>
        <b/>
        <sz val="9"/>
        <color indexed="8"/>
        <rFont val="Arial"/>
        <family val="2"/>
      </rPr>
      <t xml:space="preserve"> AND the </t>
    </r>
    <r>
      <rPr>
        <b/>
        <sz val="9"/>
        <color indexed="10"/>
        <rFont val="Arial"/>
        <family val="2"/>
      </rPr>
      <t>frequency</t>
    </r>
    <r>
      <rPr>
        <b/>
        <sz val="9"/>
        <color indexed="8"/>
        <rFont val="Arial"/>
        <family val="2"/>
      </rPr>
      <t xml:space="preserve"> of lowest swr. These are 2 important </t>
    </r>
  </si>
  <si>
    <t>parts of our new calculations. Without them, you are back to square one.</t>
  </si>
  <si>
    <t>So we can now do a bit of simple math to get our needed length for lowest swr at our design frequency.</t>
  </si>
  <si>
    <r>
      <t xml:space="preserve">2. Now take the </t>
    </r>
    <r>
      <rPr>
        <b/>
        <sz val="9"/>
        <color indexed="16"/>
        <rFont val="Arial"/>
        <family val="2"/>
      </rPr>
      <t>actual length</t>
    </r>
    <r>
      <rPr>
        <b/>
        <sz val="9"/>
        <color indexed="8"/>
        <rFont val="Arial"/>
        <family val="2"/>
      </rPr>
      <t xml:space="preserve"> of the antenna(34FT) that you wrote down (which was 34 feet in the example) and</t>
    </r>
    <r>
      <rPr>
        <b/>
        <sz val="9"/>
        <color indexed="10"/>
        <rFont val="Arial"/>
        <family val="2"/>
      </rPr>
      <t xml:space="preserve"> </t>
    </r>
    <r>
      <rPr>
        <b/>
        <i/>
        <sz val="9"/>
        <color indexed="16"/>
        <rFont val="Arial"/>
        <family val="2"/>
      </rPr>
      <t xml:space="preserve">multiply </t>
    </r>
    <r>
      <rPr>
        <b/>
        <sz val="9"/>
        <color indexed="16"/>
        <rFont val="Arial"/>
        <family val="2"/>
      </rPr>
      <t>it by the frequency</t>
    </r>
    <r>
      <rPr>
        <b/>
        <sz val="9"/>
        <color indexed="8"/>
        <rFont val="Arial"/>
        <family val="2"/>
      </rPr>
      <t xml:space="preserve"> </t>
    </r>
  </si>
  <si>
    <r>
      <t xml:space="preserve">14.050 (in MHz) of the lowest SWR. The resulting number will be your </t>
    </r>
    <r>
      <rPr>
        <b/>
        <sz val="9"/>
        <color indexed="10"/>
        <rFont val="Arial"/>
        <family val="2"/>
      </rPr>
      <t>new constant</t>
    </r>
    <r>
      <rPr>
        <b/>
        <sz val="9"/>
        <color indexed="8"/>
        <rFont val="Arial"/>
        <family val="2"/>
      </rPr>
      <t xml:space="preserve">, to replace the old standard dipole formula (468)/Freq. </t>
    </r>
  </si>
  <si>
    <r>
      <t xml:space="preserve"> Ok then 34 X 14.050 = </t>
    </r>
    <r>
      <rPr>
        <b/>
        <sz val="9"/>
        <color indexed="10"/>
        <rFont val="Arial"/>
        <family val="2"/>
      </rPr>
      <t>477.7</t>
    </r>
    <r>
      <rPr>
        <b/>
        <sz val="9"/>
        <color indexed="8"/>
        <rFont val="Arial"/>
        <family val="2"/>
      </rPr>
      <t xml:space="preserve">....this is the </t>
    </r>
    <r>
      <rPr>
        <b/>
        <sz val="9"/>
        <color indexed="10"/>
        <rFont val="Arial"/>
        <family val="2"/>
      </rPr>
      <t>new constant</t>
    </r>
    <r>
      <rPr>
        <b/>
        <sz val="9"/>
        <color indexed="8"/>
        <rFont val="Arial"/>
        <family val="2"/>
      </rPr>
      <t xml:space="preserve"> to be used in the formula.</t>
    </r>
  </si>
  <si>
    <r>
      <t xml:space="preserve">3. Now using the </t>
    </r>
    <r>
      <rPr>
        <b/>
        <sz val="9"/>
        <color indexed="10"/>
        <rFont val="Arial"/>
        <family val="2"/>
      </rPr>
      <t>new constant</t>
    </r>
    <r>
      <rPr>
        <b/>
        <sz val="9"/>
        <color indexed="8"/>
        <rFont val="Arial"/>
        <family val="2"/>
      </rPr>
      <t xml:space="preserve"> in the </t>
    </r>
    <r>
      <rPr>
        <b/>
        <i/>
        <sz val="9"/>
        <color indexed="8"/>
        <rFont val="Arial"/>
        <family val="2"/>
      </rPr>
      <t>modified dipole formula</t>
    </r>
    <r>
      <rPr>
        <b/>
        <sz val="9"/>
        <color indexed="8"/>
        <rFont val="Arial"/>
        <family val="2"/>
      </rPr>
      <t xml:space="preserve">, divide the new constant, </t>
    </r>
    <r>
      <rPr>
        <b/>
        <sz val="9"/>
        <color indexed="10"/>
        <rFont val="Arial"/>
        <family val="2"/>
      </rPr>
      <t>477.7</t>
    </r>
    <r>
      <rPr>
        <b/>
        <sz val="9"/>
        <color indexed="8"/>
        <rFont val="Arial"/>
        <family val="2"/>
      </rPr>
      <t xml:space="preserve">, by the frequency you want to have in the </t>
    </r>
  </si>
  <si>
    <t>middle of your preferred range.  14.3Mhz is a good one.</t>
  </si>
  <si>
    <r>
      <t>477.7</t>
    </r>
    <r>
      <rPr>
        <b/>
        <sz val="9"/>
        <color indexed="8"/>
        <rFont val="Arial"/>
        <family val="2"/>
      </rPr>
      <t xml:space="preserve"> / 14.3 = 33.40 feet. This is 33 point 4 feet, not 33 feet 4 inches!</t>
    </r>
  </si>
  <si>
    <t>Now convert .4 feet to inches.....this is almost 1/2 of a foot...so about 5 inches.</t>
  </si>
  <si>
    <r>
      <t>4. Your new length should now be</t>
    </r>
    <r>
      <rPr>
        <b/>
        <sz val="9"/>
        <color indexed="10"/>
        <rFont val="Arial"/>
        <family val="2"/>
      </rPr>
      <t xml:space="preserve"> 33 feet 5 inches.</t>
    </r>
  </si>
  <si>
    <t>This is the length the antenna should be to have lowest swr on 14.300Mhz.</t>
  </si>
  <si>
    <t xml:space="preserve">Do not forget the balm.  Rap coax in a loop 5 times, 12 inches in diameter </t>
  </si>
  <si>
    <t>Jerry Glass 439-0803</t>
  </si>
  <si>
    <t>Tyrap and tape be sure and take the strain off of it.</t>
  </si>
  <si>
    <t>KE4URB Jerry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</si>
</sst>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9"/>
      <color indexed="16"/>
      <name val="Arial"/>
      <family val="2"/>
    </font>
    <font>
      <b/>
      <i/>
      <sz val="9"/>
      <color indexed="16"/>
      <name val="Arial"/>
      <family val="2"/>
    </font>
    <font>
      <b/>
      <i/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3E3E3E"/>
      <name val="Tahoma"/>
      <family val="2"/>
    </font>
    <font>
      <b/>
      <sz val="9"/>
      <color rgb="FF8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1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 Rounded MT Bold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</cellStyleXfs>
  <cellXfs count="25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9" fillId="3" borderId="0" xfId="0" applyFont="1" applyFill="1"/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1" xfId="0" applyFont="1" applyBorder="1"/>
    <xf numFmtId="0" fontId="15" fillId="0" borderId="2" xfId="0" applyFont="1" applyBorder="1"/>
    <xf numFmtId="17" fontId="0" fillId="0" borderId="0" xfId="0" applyNumberFormat="1"/>
    <xf numFmtId="0" fontId="16" fillId="0" borderId="0" xfId="0" applyFont="1"/>
    <xf numFmtId="0" fontId="17" fillId="0" borderId="0" xfId="0" applyFont="1"/>
    <xf numFmtId="0" fontId="0" fillId="3" borderId="0" xfId="0" applyFill="1"/>
    <xf numFmtId="0" fontId="19" fillId="5" borderId="0" xfId="2"/>
    <xf numFmtId="0" fontId="19" fillId="5" borderId="0" xfId="2" applyAlignment="1">
      <alignment horizontal="right"/>
    </xf>
    <xf numFmtId="0" fontId="18" fillId="4" borderId="0" xfId="1" applyAlignment="1">
      <alignment horizontal="right"/>
    </xf>
    <xf numFmtId="0" fontId="18" fillId="4" borderId="0" xfId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0</xdr:rowOff>
    </xdr:from>
    <xdr:to>
      <xdr:col>7</xdr:col>
      <xdr:colOff>600075</xdr:colOff>
      <xdr:row>7</xdr:row>
      <xdr:rowOff>180975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D6482B6D-7175-4A2F-75E7-03A8F22D09E0}"/>
            </a:ext>
          </a:extLst>
        </xdr:cNvPr>
        <xdr:cNvCxnSpPr/>
      </xdr:nvCxnSpPr>
      <xdr:spPr>
        <a:xfrm flipV="1">
          <a:off x="6734175" y="762000"/>
          <a:ext cx="1190625" cy="371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600075</xdr:colOff>
      <xdr:row>6</xdr:row>
      <xdr:rowOff>0</xdr:rowOff>
    </xdr:from>
    <xdr:to>
      <xdr:col>10</xdr:col>
      <xdr:colOff>0</xdr:colOff>
      <xdr:row>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51666D5B-5D31-A161-6857-1984AE61B796}"/>
            </a:ext>
          </a:extLst>
        </xdr:cNvPr>
        <xdr:cNvCxnSpPr/>
      </xdr:nvCxnSpPr>
      <xdr:spPr>
        <a:xfrm>
          <a:off x="7924800" y="762000"/>
          <a:ext cx="122872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6</xdr:row>
      <xdr:rowOff>0</xdr:rowOff>
    </xdr:from>
    <xdr:to>
      <xdr:col>8</xdr:col>
      <xdr:colOff>38100</xdr:colOff>
      <xdr:row>6</xdr:row>
      <xdr:rowOff>45719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C6B334D-51BE-5861-B478-E176330F5A86}"/>
            </a:ext>
          </a:extLst>
        </xdr:cNvPr>
        <xdr:cNvSpPr/>
      </xdr:nvSpPr>
      <xdr:spPr>
        <a:xfrm>
          <a:off x="7877175" y="762000"/>
          <a:ext cx="95250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7</xdr:col>
      <xdr:colOff>579138</xdr:colOff>
      <xdr:row>6</xdr:row>
      <xdr:rowOff>76200</xdr:rowOff>
    </xdr:from>
    <xdr:to>
      <xdr:col>8</xdr:col>
      <xdr:colOff>419100</xdr:colOff>
      <xdr:row>11</xdr:row>
      <xdr:rowOff>134405</xdr:rowOff>
    </xdr:to>
    <xdr:sp macro="" textlink="">
      <xdr:nvSpPr>
        <xdr:cNvPr id="17" name="Freeform 16">
          <a:extLst>
            <a:ext uri="{FF2B5EF4-FFF2-40B4-BE49-F238E27FC236}">
              <a16:creationId xmlns:a16="http://schemas.microsoft.com/office/drawing/2014/main" id="{D45F78E9-B26D-99E6-8047-59B837E32485}"/>
            </a:ext>
          </a:extLst>
        </xdr:cNvPr>
        <xdr:cNvSpPr/>
      </xdr:nvSpPr>
      <xdr:spPr>
        <a:xfrm>
          <a:off x="7903863" y="838200"/>
          <a:ext cx="449562" cy="1010705"/>
        </a:xfrm>
        <a:custGeom>
          <a:avLst/>
          <a:gdLst>
            <a:gd name="connsiteX0" fmla="*/ 30462 w 449562"/>
            <a:gd name="connsiteY0" fmla="*/ 0 h 1010705"/>
            <a:gd name="connsiteX1" fmla="*/ 20937 w 449562"/>
            <a:gd name="connsiteY1" fmla="*/ 438150 h 1010705"/>
            <a:gd name="connsiteX2" fmla="*/ 20937 w 449562"/>
            <a:gd name="connsiteY2" fmla="*/ 904875 h 1010705"/>
            <a:gd name="connsiteX3" fmla="*/ 78087 w 449562"/>
            <a:gd name="connsiteY3" fmla="*/ 952500 h 1010705"/>
            <a:gd name="connsiteX4" fmla="*/ 106662 w 449562"/>
            <a:gd name="connsiteY4" fmla="*/ 981075 h 1010705"/>
            <a:gd name="connsiteX5" fmla="*/ 268587 w 449562"/>
            <a:gd name="connsiteY5" fmla="*/ 990600 h 1010705"/>
            <a:gd name="connsiteX6" fmla="*/ 297162 w 449562"/>
            <a:gd name="connsiteY6" fmla="*/ 1000125 h 1010705"/>
            <a:gd name="connsiteX7" fmla="*/ 449562 w 449562"/>
            <a:gd name="connsiteY7" fmla="*/ 1009650 h 10107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449562" h="1010705">
              <a:moveTo>
                <a:pt x="30462" y="0"/>
              </a:moveTo>
              <a:cubicBezTo>
                <a:pt x="27287" y="146050"/>
                <a:pt x="24634" y="292112"/>
                <a:pt x="20937" y="438150"/>
              </a:cubicBezTo>
              <a:cubicBezTo>
                <a:pt x="19907" y="478851"/>
                <a:pt x="0" y="805424"/>
                <a:pt x="20937" y="904875"/>
              </a:cubicBezTo>
              <a:cubicBezTo>
                <a:pt x="24489" y="921749"/>
                <a:pt x="66448" y="942801"/>
                <a:pt x="78087" y="952500"/>
              </a:cubicBezTo>
              <a:cubicBezTo>
                <a:pt x="88435" y="961124"/>
                <a:pt x="93453" y="978433"/>
                <a:pt x="106662" y="981075"/>
              </a:cubicBezTo>
              <a:cubicBezTo>
                <a:pt x="159680" y="991679"/>
                <a:pt x="214612" y="987425"/>
                <a:pt x="268587" y="990600"/>
              </a:cubicBezTo>
              <a:cubicBezTo>
                <a:pt x="278112" y="993775"/>
                <a:pt x="287210" y="998798"/>
                <a:pt x="297162" y="1000125"/>
              </a:cubicBezTo>
              <a:cubicBezTo>
                <a:pt x="376510" y="1010705"/>
                <a:pt x="389045" y="1009650"/>
                <a:pt x="449562" y="1009650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161925</xdr:colOff>
      <xdr:row>11</xdr:row>
      <xdr:rowOff>47625</xdr:rowOff>
    </xdr:from>
    <xdr:to>
      <xdr:col>8</xdr:col>
      <xdr:colOff>571500</xdr:colOff>
      <xdr:row>11</xdr:row>
      <xdr:rowOff>180975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1F7675E-910C-8163-2B8E-94E58FCCD03A}"/>
            </a:ext>
          </a:extLst>
        </xdr:cNvPr>
        <xdr:cNvSpPr/>
      </xdr:nvSpPr>
      <xdr:spPr>
        <a:xfrm>
          <a:off x="8258175" y="1762125"/>
          <a:ext cx="409575" cy="133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95250</xdr:colOff>
      <xdr:row>11</xdr:row>
      <xdr:rowOff>57150</xdr:rowOff>
    </xdr:from>
    <xdr:to>
      <xdr:col>9</xdr:col>
      <xdr:colOff>533400</xdr:colOff>
      <xdr:row>11</xdr:row>
      <xdr:rowOff>171450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167566CF-1ED0-6C16-5976-F7E069AF1350}"/>
            </a:ext>
          </a:extLst>
        </xdr:cNvPr>
        <xdr:cNvSpPr/>
      </xdr:nvSpPr>
      <xdr:spPr>
        <a:xfrm>
          <a:off x="8801100" y="1771650"/>
          <a:ext cx="438150" cy="114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6</xdr:col>
      <xdr:colOff>0</xdr:colOff>
      <xdr:row>4</xdr:row>
      <xdr:rowOff>180975</xdr:rowOff>
    </xdr:from>
    <xdr:to>
      <xdr:col>9</xdr:col>
      <xdr:colOff>600075</xdr:colOff>
      <xdr:row>5</xdr:row>
      <xdr:rowOff>19050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3D7BF043-84D4-2A61-3E70-B47EA5E2F69F}"/>
            </a:ext>
          </a:extLst>
        </xdr:cNvPr>
        <xdr:cNvCxnSpPr/>
      </xdr:nvCxnSpPr>
      <xdr:spPr>
        <a:xfrm flipV="1">
          <a:off x="6705600" y="561975"/>
          <a:ext cx="24384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581025</xdr:colOff>
      <xdr:row>11</xdr:row>
      <xdr:rowOff>114300</xdr:rowOff>
    </xdr:from>
    <xdr:to>
      <xdr:col>9</xdr:col>
      <xdr:colOff>314325</xdr:colOff>
      <xdr:row>11</xdr:row>
      <xdr:rowOff>114300</xdr:rowOff>
    </xdr:to>
    <xdr:sp macro="" textlink="">
      <xdr:nvSpPr>
        <xdr:cNvPr id="23" name="Freeform 22">
          <a:extLst>
            <a:ext uri="{FF2B5EF4-FFF2-40B4-BE49-F238E27FC236}">
              <a16:creationId xmlns:a16="http://schemas.microsoft.com/office/drawing/2014/main" id="{B25568B5-CC89-B2BB-5555-E297431DFD34}"/>
            </a:ext>
          </a:extLst>
        </xdr:cNvPr>
        <xdr:cNvSpPr/>
      </xdr:nvSpPr>
      <xdr:spPr>
        <a:xfrm>
          <a:off x="8677275" y="1828800"/>
          <a:ext cx="342900" cy="0"/>
        </a:xfrm>
        <a:custGeom>
          <a:avLst/>
          <a:gdLst>
            <a:gd name="connsiteX0" fmla="*/ 0 w 342900"/>
            <a:gd name="connsiteY0" fmla="*/ 0 h 0"/>
            <a:gd name="connsiteX1" fmla="*/ 342900 w 34290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42900">
              <a:moveTo>
                <a:pt x="0" y="0"/>
              </a:moveTo>
              <a:lnTo>
                <a:pt x="342900" y="0"/>
              </a:ln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400050</xdr:colOff>
      <xdr:row>11</xdr:row>
      <xdr:rowOff>180975</xdr:rowOff>
    </xdr:from>
    <xdr:to>
      <xdr:col>8</xdr:col>
      <xdr:colOff>497783</xdr:colOff>
      <xdr:row>14</xdr:row>
      <xdr:rowOff>171450</xdr:rowOff>
    </xdr:to>
    <xdr:sp macro="" textlink="">
      <xdr:nvSpPr>
        <xdr:cNvPr id="24" name="Freeform 23">
          <a:extLst>
            <a:ext uri="{FF2B5EF4-FFF2-40B4-BE49-F238E27FC236}">
              <a16:creationId xmlns:a16="http://schemas.microsoft.com/office/drawing/2014/main" id="{5889C3AE-AE96-EB26-4774-20667872A0D4}"/>
            </a:ext>
          </a:extLst>
        </xdr:cNvPr>
        <xdr:cNvSpPr/>
      </xdr:nvSpPr>
      <xdr:spPr>
        <a:xfrm>
          <a:off x="7086600" y="2276475"/>
          <a:ext cx="97733" cy="561975"/>
        </a:xfrm>
        <a:custGeom>
          <a:avLst/>
          <a:gdLst>
            <a:gd name="connsiteX0" fmla="*/ 0 w 97733"/>
            <a:gd name="connsiteY0" fmla="*/ 0 h 561975"/>
            <a:gd name="connsiteX1" fmla="*/ 28575 w 97733"/>
            <a:gd name="connsiteY1" fmla="*/ 228600 h 561975"/>
            <a:gd name="connsiteX2" fmla="*/ 47625 w 97733"/>
            <a:gd name="connsiteY2" fmla="*/ 266700 h 561975"/>
            <a:gd name="connsiteX3" fmla="*/ 76200 w 97733"/>
            <a:gd name="connsiteY3" fmla="*/ 276225 h 561975"/>
            <a:gd name="connsiteX4" fmla="*/ 95250 w 97733"/>
            <a:gd name="connsiteY4" fmla="*/ 304800 h 561975"/>
            <a:gd name="connsiteX5" fmla="*/ 28575 w 97733"/>
            <a:gd name="connsiteY5" fmla="*/ 371475 h 561975"/>
            <a:gd name="connsiteX6" fmla="*/ 9525 w 97733"/>
            <a:gd name="connsiteY6" fmla="*/ 561975 h 561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97733" h="561975">
              <a:moveTo>
                <a:pt x="0" y="0"/>
              </a:moveTo>
              <a:cubicBezTo>
                <a:pt x="2439" y="39025"/>
                <a:pt x="1665" y="174780"/>
                <a:pt x="28575" y="228600"/>
              </a:cubicBezTo>
              <a:cubicBezTo>
                <a:pt x="34925" y="241300"/>
                <a:pt x="37585" y="256660"/>
                <a:pt x="47625" y="266700"/>
              </a:cubicBezTo>
              <a:cubicBezTo>
                <a:pt x="54725" y="273800"/>
                <a:pt x="66675" y="273050"/>
                <a:pt x="76200" y="276225"/>
              </a:cubicBezTo>
              <a:cubicBezTo>
                <a:pt x="82550" y="285750"/>
                <a:pt x="97733" y="293625"/>
                <a:pt x="95250" y="304800"/>
              </a:cubicBezTo>
              <a:cubicBezTo>
                <a:pt x="83023" y="359823"/>
                <a:pt x="65082" y="359306"/>
                <a:pt x="28575" y="371475"/>
              </a:cubicBezTo>
              <a:cubicBezTo>
                <a:pt x="284" y="484637"/>
                <a:pt x="9525" y="421493"/>
                <a:pt x="9525" y="561975"/>
              </a:cubicBezTo>
            </a:path>
          </a:pathLst>
        </a:cu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419100</xdr:colOff>
      <xdr:row>15</xdr:row>
      <xdr:rowOff>0</xdr:rowOff>
    </xdr:from>
    <xdr:to>
      <xdr:col>8</xdr:col>
      <xdr:colOff>419100</xdr:colOff>
      <xdr:row>16</xdr:row>
      <xdr:rowOff>28575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6E34E9F2-E997-BAEF-E14E-2E12C363A18C}"/>
            </a:ext>
          </a:extLst>
        </xdr:cNvPr>
        <xdr:cNvCxnSpPr/>
      </xdr:nvCxnSpPr>
      <xdr:spPr>
        <a:xfrm>
          <a:off x="7105650" y="2857500"/>
          <a:ext cx="0" cy="219075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7FAB-1F06-4993-BD27-25C17F9C3E39}">
  <dimension ref="A1:J64"/>
  <sheetViews>
    <sheetView tabSelected="1" zoomScaleNormal="100" workbookViewId="0">
      <selection activeCell="E1" sqref="E1"/>
    </sheetView>
  </sheetViews>
  <sheetFormatPr defaultRowHeight="15" x14ac:dyDescent="0.25"/>
  <cols>
    <col min="1" max="1" width="10.42578125" bestFit="1" customWidth="1"/>
    <col min="2" max="2" width="18.140625" bestFit="1" customWidth="1"/>
    <col min="3" max="3" width="18.140625" customWidth="1"/>
    <col min="4" max="4" width="14" customWidth="1"/>
    <col min="5" max="5" width="13.42578125" customWidth="1"/>
    <col min="10" max="10" width="9.140625" customWidth="1"/>
  </cols>
  <sheetData>
    <row r="1" spans="1:10" ht="15.75" thickBot="1" x14ac:dyDescent="0.3">
      <c r="B1" s="15" t="s">
        <v>0</v>
      </c>
      <c r="C1" s="16"/>
      <c r="E1" t="s">
        <v>31</v>
      </c>
    </row>
    <row r="3" spans="1:10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10" x14ac:dyDescent="0.25">
      <c r="A4" s="2">
        <v>5.4035000000000002</v>
      </c>
      <c r="B4" s="1">
        <f>SUM(C4/2)</f>
        <v>44.20283149810308</v>
      </c>
      <c r="C4" s="1">
        <f>SUM(477.7/A4)</f>
        <v>88.405662996206161</v>
      </c>
      <c r="D4" s="5" t="str">
        <f>INT(B4)&amp;"' "&amp;TEXT(12*(B4-INT(B4)),"##")&amp;CHAR(34)</f>
        <v>44' 2"</v>
      </c>
      <c r="E4" s="5" t="str">
        <f>INT(C4)&amp;"' "&amp;TEXT(12*(C4-INT(C4)),"##")&amp;CHAR(34)</f>
        <v>88' 5"</v>
      </c>
      <c r="F4">
        <f>SUM(180/A4)</f>
        <v>33.31174238919219</v>
      </c>
      <c r="H4" t="s">
        <v>7</v>
      </c>
    </row>
    <row r="5" spans="1:10" x14ac:dyDescent="0.25">
      <c r="A5" s="2">
        <v>3.585</v>
      </c>
      <c r="B5" s="1">
        <f>SUM(C5/2)</f>
        <v>66.624825662482564</v>
      </c>
      <c r="C5" s="1">
        <f t="shared" ref="C5:C19" si="0">SUM(477.7/A5)</f>
        <v>133.24965132496513</v>
      </c>
      <c r="D5" s="5" t="str">
        <f t="shared" ref="D5:D19" si="1">INT(B5)&amp;"' "&amp;TEXT(12*(B5-INT(B5)),"##")&amp;CHAR(34)</f>
        <v>66' 7"</v>
      </c>
      <c r="E5" s="5" t="str">
        <f t="shared" ref="E5:E19" si="2">INT(C5)&amp;"' "&amp;TEXT(12*(C5-INT(C5)),"##")&amp;CHAR(34)</f>
        <v>133' 3"</v>
      </c>
      <c r="F5">
        <f t="shared" ref="F5:F19" si="3">SUM(180/A5)</f>
        <v>50.2092050209205</v>
      </c>
      <c r="H5" s="23" t="s">
        <v>8</v>
      </c>
      <c r="I5" s="24"/>
    </row>
    <row r="6" spans="1:10" x14ac:dyDescent="0.25">
      <c r="A6" s="4">
        <v>29.6</v>
      </c>
      <c r="B6" s="1">
        <f t="shared" ref="B6:B19" si="4">SUM(C6/2)</f>
        <v>8.0692567567567561</v>
      </c>
      <c r="C6" s="1">
        <f t="shared" si="0"/>
        <v>16.138513513513512</v>
      </c>
      <c r="D6" s="5" t="str">
        <f t="shared" si="1"/>
        <v>8' 1"</v>
      </c>
      <c r="E6" s="5" t="str">
        <f t="shared" si="2"/>
        <v>16' 2"</v>
      </c>
      <c r="F6">
        <f t="shared" si="3"/>
        <v>6.0810810810810807</v>
      </c>
    </row>
    <row r="7" spans="1:10" x14ac:dyDescent="0.25">
      <c r="A7" s="4">
        <v>28.4</v>
      </c>
      <c r="B7" s="1">
        <f t="shared" si="4"/>
        <v>8.410211267605634</v>
      </c>
      <c r="C7" s="1">
        <f t="shared" si="0"/>
        <v>16.820422535211268</v>
      </c>
      <c r="D7" s="5" t="str">
        <f t="shared" si="1"/>
        <v>8' 5"</v>
      </c>
      <c r="E7" s="5" t="str">
        <f t="shared" si="2"/>
        <v>16' 10"</v>
      </c>
      <c r="F7">
        <f t="shared" si="3"/>
        <v>6.3380281690140849</v>
      </c>
      <c r="G7" s="22" t="s">
        <v>9</v>
      </c>
      <c r="H7" s="9"/>
      <c r="I7" s="9"/>
      <c r="J7" s="21" t="s">
        <v>9</v>
      </c>
    </row>
    <row r="8" spans="1:10" x14ac:dyDescent="0.25">
      <c r="A8" s="4">
        <v>24.93</v>
      </c>
      <c r="B8" s="1">
        <f t="shared" si="4"/>
        <v>9.5808263136782994</v>
      </c>
      <c r="C8" s="1">
        <f t="shared" si="0"/>
        <v>19.161652627356599</v>
      </c>
      <c r="D8" s="5" t="str">
        <f t="shared" si="1"/>
        <v>9' 7"</v>
      </c>
      <c r="E8" s="5" t="str">
        <f t="shared" si="2"/>
        <v>19' 2"</v>
      </c>
      <c r="F8">
        <f t="shared" si="3"/>
        <v>7.2202166064981954</v>
      </c>
      <c r="G8" s="9"/>
      <c r="H8" s="9"/>
      <c r="I8" s="9"/>
      <c r="J8" s="9"/>
    </row>
    <row r="9" spans="1:10" x14ac:dyDescent="0.25">
      <c r="A9" s="4">
        <v>21.3</v>
      </c>
      <c r="B9" s="1">
        <f t="shared" si="4"/>
        <v>11.213615023474178</v>
      </c>
      <c r="C9" s="1">
        <f t="shared" si="0"/>
        <v>22.427230046948356</v>
      </c>
      <c r="D9" s="5" t="str">
        <f t="shared" si="1"/>
        <v>11' 3"</v>
      </c>
      <c r="E9" s="5" t="str">
        <f t="shared" si="2"/>
        <v>22' 5"</v>
      </c>
      <c r="F9">
        <f t="shared" si="3"/>
        <v>8.4507042253521121</v>
      </c>
    </row>
    <row r="10" spans="1:10" x14ac:dyDescent="0.25">
      <c r="A10" s="4">
        <v>18.16</v>
      </c>
      <c r="B10" s="1">
        <f t="shared" si="4"/>
        <v>13.152533039647576</v>
      </c>
      <c r="C10" s="1">
        <f t="shared" si="0"/>
        <v>26.305066079295152</v>
      </c>
      <c r="D10" s="5" t="str">
        <f t="shared" si="1"/>
        <v>13' 2"</v>
      </c>
      <c r="E10" s="5" t="str">
        <f t="shared" si="2"/>
        <v>26' 4"</v>
      </c>
      <c r="F10">
        <f t="shared" si="3"/>
        <v>9.9118942731277535</v>
      </c>
      <c r="H10" t="s">
        <v>10</v>
      </c>
    </row>
    <row r="11" spans="1:10" x14ac:dyDescent="0.25">
      <c r="A11" s="6">
        <v>14.3</v>
      </c>
      <c r="B11" s="7">
        <f t="shared" si="4"/>
        <v>16.7027972027972</v>
      </c>
      <c r="C11" s="7">
        <f t="shared" si="0"/>
        <v>33.4055944055944</v>
      </c>
      <c r="D11" s="8" t="str">
        <f t="shared" si="1"/>
        <v>16' 8"</v>
      </c>
      <c r="E11" s="8" t="str">
        <f t="shared" si="2"/>
        <v>33' 5"</v>
      </c>
      <c r="F11" s="20">
        <f t="shared" si="3"/>
        <v>12.587412587412587</v>
      </c>
    </row>
    <row r="12" spans="1:10" x14ac:dyDescent="0.25">
      <c r="A12" s="4">
        <v>7.18</v>
      </c>
      <c r="B12" s="1">
        <f t="shared" si="4"/>
        <v>33.266016713091922</v>
      </c>
      <c r="C12" s="1">
        <f t="shared" si="0"/>
        <v>66.532033426183844</v>
      </c>
      <c r="D12" s="5" t="str">
        <f t="shared" si="1"/>
        <v>33' 3"</v>
      </c>
      <c r="E12" s="5" t="str">
        <f t="shared" si="2"/>
        <v>66' 6"</v>
      </c>
      <c r="F12">
        <f t="shared" si="3"/>
        <v>25.069637883008358</v>
      </c>
    </row>
    <row r="13" spans="1:10" x14ac:dyDescent="0.25">
      <c r="A13" s="4">
        <v>5.4050000000000002</v>
      </c>
      <c r="B13" s="1">
        <f t="shared" si="4"/>
        <v>44.190564292321923</v>
      </c>
      <c r="C13" s="1">
        <f t="shared" si="0"/>
        <v>88.381128584643847</v>
      </c>
      <c r="D13" s="5" t="str">
        <f t="shared" si="1"/>
        <v>44' 2"</v>
      </c>
      <c r="E13" s="5" t="str">
        <f t="shared" si="2"/>
        <v>88' 5"</v>
      </c>
      <c r="F13">
        <f t="shared" si="3"/>
        <v>33.30249768732655</v>
      </c>
      <c r="I13" t="s">
        <v>11</v>
      </c>
      <c r="J13" t="s">
        <v>12</v>
      </c>
    </row>
    <row r="14" spans="1:10" x14ac:dyDescent="0.25">
      <c r="A14" s="4">
        <v>3.9470000000000001</v>
      </c>
      <c r="B14" s="1">
        <f t="shared" si="4"/>
        <v>60.514314669369142</v>
      </c>
      <c r="C14" s="1">
        <f t="shared" si="0"/>
        <v>121.02862933873828</v>
      </c>
      <c r="D14" s="5" t="str">
        <f t="shared" si="1"/>
        <v>60' 6"</v>
      </c>
      <c r="E14" s="5" t="str">
        <f t="shared" si="2"/>
        <v>121' "</v>
      </c>
      <c r="F14">
        <f t="shared" si="3"/>
        <v>45.604256397263747</v>
      </c>
    </row>
    <row r="15" spans="1:10" x14ac:dyDescent="0.25">
      <c r="A15" s="4">
        <v>3.8250000000000002</v>
      </c>
      <c r="B15" s="1">
        <f t="shared" si="4"/>
        <v>62.444444444444443</v>
      </c>
      <c r="C15" s="1">
        <f t="shared" si="0"/>
        <v>124.88888888888889</v>
      </c>
      <c r="D15" s="5" t="str">
        <f t="shared" si="1"/>
        <v>62' 5"</v>
      </c>
      <c r="E15" s="5" t="str">
        <f t="shared" si="2"/>
        <v>124' 11"</v>
      </c>
      <c r="F15">
        <f t="shared" si="3"/>
        <v>47.058823529411761</v>
      </c>
    </row>
    <row r="16" spans="1:10" x14ac:dyDescent="0.25">
      <c r="A16" s="4">
        <v>1.95</v>
      </c>
      <c r="B16" s="1">
        <f t="shared" si="4"/>
        <v>122.48717948717949</v>
      </c>
      <c r="C16" s="1">
        <f t="shared" si="0"/>
        <v>244.97435897435898</v>
      </c>
      <c r="D16" s="5" t="str">
        <f t="shared" si="1"/>
        <v>122' 6"</v>
      </c>
      <c r="E16" s="5" t="str">
        <f t="shared" si="2"/>
        <v>244' 12"</v>
      </c>
      <c r="F16">
        <f t="shared" si="3"/>
        <v>92.307692307692307</v>
      </c>
      <c r="I16" t="s">
        <v>13</v>
      </c>
    </row>
    <row r="17" spans="1:7" x14ac:dyDescent="0.25">
      <c r="A17" s="4">
        <v>27.385000000000002</v>
      </c>
      <c r="B17" s="1">
        <f t="shared" si="4"/>
        <v>8.7219280628081055</v>
      </c>
      <c r="C17" s="1">
        <f t="shared" si="0"/>
        <v>17.443856125616211</v>
      </c>
      <c r="D17" s="5" t="str">
        <f t="shared" si="1"/>
        <v>8' 9"</v>
      </c>
      <c r="E17" s="5" t="str">
        <f t="shared" si="2"/>
        <v>17' 5"</v>
      </c>
      <c r="F17">
        <f t="shared" si="3"/>
        <v>6.572941391272594</v>
      </c>
    </row>
    <row r="18" spans="1:7" x14ac:dyDescent="0.25">
      <c r="A18" s="4">
        <v>27.475000000000001</v>
      </c>
      <c r="B18" s="1">
        <f t="shared" si="4"/>
        <v>8.6933575978161954</v>
      </c>
      <c r="C18" s="1">
        <f t="shared" si="0"/>
        <v>17.386715195632391</v>
      </c>
      <c r="D18" s="5" t="str">
        <f t="shared" si="1"/>
        <v>8' 8"</v>
      </c>
      <c r="E18" s="5" t="str">
        <f t="shared" si="2"/>
        <v>17' 5"</v>
      </c>
      <c r="F18">
        <f t="shared" si="3"/>
        <v>6.5514103730664237</v>
      </c>
    </row>
    <row r="19" spans="1:7" x14ac:dyDescent="0.25">
      <c r="A19" s="4">
        <v>26.984999999999999</v>
      </c>
      <c r="B19" s="1">
        <f t="shared" si="4"/>
        <v>8.8512136372058556</v>
      </c>
      <c r="C19" s="1">
        <f t="shared" si="0"/>
        <v>17.702427274411711</v>
      </c>
      <c r="D19" s="5" t="str">
        <f t="shared" si="1"/>
        <v>8' 10"</v>
      </c>
      <c r="E19" s="5" t="str">
        <f t="shared" si="2"/>
        <v>17' 8"</v>
      </c>
      <c r="F19">
        <f t="shared" si="3"/>
        <v>6.6703724291272932</v>
      </c>
    </row>
    <row r="20" spans="1:7" x14ac:dyDescent="0.25">
      <c r="A20" s="4"/>
      <c r="B20" s="1"/>
      <c r="C20" s="1"/>
      <c r="D20" s="5"/>
      <c r="E20" s="5"/>
    </row>
    <row r="21" spans="1:7" x14ac:dyDescent="0.25">
      <c r="A21" s="4"/>
      <c r="B21" s="1"/>
      <c r="C21" s="1"/>
      <c r="D21" s="5"/>
      <c r="E21" s="5"/>
    </row>
    <row r="22" spans="1:7" x14ac:dyDescent="0.25">
      <c r="A22" s="4"/>
      <c r="B22" s="1"/>
      <c r="C22" s="1"/>
      <c r="D22" s="5"/>
      <c r="E22" s="5"/>
    </row>
    <row r="23" spans="1:7" x14ac:dyDescent="0.25">
      <c r="A23" s="10" t="s">
        <v>14</v>
      </c>
      <c r="B23" s="11"/>
      <c r="C23" s="11"/>
      <c r="D23" s="11"/>
      <c r="E23" s="11"/>
      <c r="F23" s="11"/>
      <c r="G23" s="11"/>
    </row>
    <row r="24" spans="1:7" x14ac:dyDescent="0.25">
      <c r="A24" s="10" t="s">
        <v>15</v>
      </c>
      <c r="B24" s="11"/>
      <c r="C24" s="11"/>
      <c r="D24" s="11"/>
      <c r="E24" s="11"/>
      <c r="F24" s="11"/>
      <c r="G24" s="11"/>
    </row>
    <row r="25" spans="1:7" x14ac:dyDescent="0.25">
      <c r="A25" s="12" t="s">
        <v>16</v>
      </c>
      <c r="B25" s="11"/>
      <c r="C25" s="11"/>
      <c r="D25" s="11"/>
      <c r="E25" s="11"/>
      <c r="F25" s="11"/>
      <c r="G25" s="11"/>
    </row>
    <row r="26" spans="1:7" x14ac:dyDescent="0.25">
      <c r="A26" s="12" t="s">
        <v>17</v>
      </c>
      <c r="B26" s="11"/>
      <c r="C26" s="11"/>
      <c r="D26" s="11"/>
      <c r="E26" s="11"/>
      <c r="F26" s="11"/>
      <c r="G26" s="11"/>
    </row>
    <row r="27" spans="1:7" x14ac:dyDescent="0.25">
      <c r="A27" s="12" t="s">
        <v>18</v>
      </c>
      <c r="B27" s="11"/>
      <c r="C27" s="11"/>
      <c r="D27" s="11"/>
      <c r="E27" s="11"/>
      <c r="F27" s="11"/>
      <c r="G27" s="11"/>
    </row>
    <row r="28" spans="1:7" ht="16.5" customHeight="1" x14ac:dyDescent="0.25">
      <c r="A28" s="12" t="s">
        <v>19</v>
      </c>
      <c r="B28" s="11"/>
      <c r="C28" s="11"/>
      <c r="D28" s="11"/>
      <c r="E28" s="11"/>
      <c r="F28" s="11"/>
      <c r="G28" s="11"/>
    </row>
    <row r="29" spans="1:7" ht="18.75" customHeight="1" x14ac:dyDescent="0.25">
      <c r="A29" s="14" t="s">
        <v>20</v>
      </c>
      <c r="B29" s="11"/>
      <c r="C29" s="11"/>
      <c r="D29" s="11"/>
      <c r="E29" s="11"/>
      <c r="F29" s="11"/>
      <c r="G29" s="11"/>
    </row>
    <row r="30" spans="1:7" ht="17.25" customHeight="1" x14ac:dyDescent="0.25">
      <c r="A30" s="12" t="s">
        <v>21</v>
      </c>
      <c r="B30" s="11"/>
      <c r="C30" s="11"/>
      <c r="D30" s="11"/>
      <c r="E30" s="11"/>
      <c r="F30" s="11"/>
      <c r="G30" s="11"/>
    </row>
    <row r="31" spans="1:7" x14ac:dyDescent="0.25">
      <c r="A31" s="12" t="s">
        <v>22</v>
      </c>
      <c r="B31" s="11"/>
      <c r="C31" s="11"/>
      <c r="D31" s="11"/>
      <c r="E31" s="11"/>
      <c r="F31" s="11"/>
      <c r="G31" s="11"/>
    </row>
    <row r="32" spans="1:7" x14ac:dyDescent="0.25">
      <c r="A32" s="14" t="s">
        <v>23</v>
      </c>
      <c r="B32" s="11"/>
      <c r="C32" s="11"/>
      <c r="D32" s="11"/>
      <c r="E32" s="11"/>
      <c r="F32" s="11"/>
      <c r="G32" s="11"/>
    </row>
    <row r="33" spans="1:10" x14ac:dyDescent="0.25">
      <c r="A33" s="13" t="s">
        <v>24</v>
      </c>
      <c r="B33" s="11"/>
      <c r="C33" s="11"/>
      <c r="D33" s="11"/>
      <c r="E33" s="11"/>
      <c r="F33" s="11"/>
      <c r="G33" s="11"/>
    </row>
    <row r="34" spans="1:10" x14ac:dyDescent="0.25">
      <c r="A34" s="12" t="s">
        <v>25</v>
      </c>
      <c r="B34" s="11"/>
      <c r="C34" s="11"/>
      <c r="D34" s="11"/>
      <c r="E34" s="11"/>
      <c r="F34" s="11"/>
      <c r="G34" s="11"/>
    </row>
    <row r="35" spans="1:10" x14ac:dyDescent="0.25">
      <c r="A35" s="12" t="s">
        <v>26</v>
      </c>
      <c r="B35" s="11"/>
      <c r="C35" s="11"/>
      <c r="D35" s="11"/>
      <c r="E35" s="11"/>
      <c r="F35" s="11"/>
      <c r="G35" s="11"/>
    </row>
    <row r="36" spans="1:10" x14ac:dyDescent="0.25">
      <c r="A36" s="10" t="s">
        <v>27</v>
      </c>
      <c r="B36" s="11"/>
      <c r="C36" s="11"/>
      <c r="D36" s="11"/>
      <c r="E36" s="11"/>
      <c r="F36" s="11"/>
      <c r="G36" s="11"/>
    </row>
    <row r="37" spans="1:10" x14ac:dyDescent="0.25">
      <c r="A37" s="11"/>
      <c r="B37" s="11"/>
      <c r="C37" s="11"/>
      <c r="D37" s="11"/>
      <c r="E37" s="11"/>
      <c r="F37" s="11"/>
      <c r="G37" s="11"/>
    </row>
    <row r="38" spans="1:10" x14ac:dyDescent="0.25">
      <c r="A38" s="19" t="s">
        <v>28</v>
      </c>
      <c r="B38" s="18"/>
      <c r="C38" s="18"/>
      <c r="D38" s="18"/>
      <c r="E38" s="11"/>
      <c r="F38" s="11"/>
      <c r="G38" s="11"/>
      <c r="H38" t="s">
        <v>29</v>
      </c>
      <c r="J38" s="17">
        <v>41244</v>
      </c>
    </row>
    <row r="39" spans="1:10" x14ac:dyDescent="0.25">
      <c r="A39" s="19" t="s">
        <v>30</v>
      </c>
      <c r="B39" s="11"/>
      <c r="C39" s="11"/>
      <c r="D39" s="11"/>
      <c r="E39" s="11"/>
      <c r="F39" s="11"/>
      <c r="G39" s="11"/>
    </row>
    <row r="40" spans="1:10" x14ac:dyDescent="0.25">
      <c r="A40" s="11"/>
      <c r="B40" s="11"/>
      <c r="C40" s="11"/>
      <c r="D40" s="11"/>
      <c r="E40" s="11"/>
      <c r="F40" s="11"/>
      <c r="G40" s="11"/>
    </row>
    <row r="41" spans="1:10" ht="15" customHeight="1" x14ac:dyDescent="0.25"/>
    <row r="42" spans="1:10" ht="15" customHeight="1" x14ac:dyDescent="0.25"/>
    <row r="43" spans="1:10" ht="15" customHeight="1" x14ac:dyDescent="0.25"/>
    <row r="44" spans="1:10" ht="15" customHeight="1" x14ac:dyDescent="0.25"/>
    <row r="45" spans="1:10" ht="15" customHeight="1" x14ac:dyDescent="0.25"/>
    <row r="46" spans="1:10" ht="15" customHeight="1" x14ac:dyDescent="0.25"/>
    <row r="47" spans="1:10" ht="15" customHeight="1" x14ac:dyDescent="0.25"/>
    <row r="48" spans="1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D59A-21D3-461F-8831-24324B25FB7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9634-3B86-4A3D-B7BD-71614238515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NMCI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jerry.j.glass</dc:creator>
  <cp:keywords/>
  <dc:description/>
  <cp:lastModifiedBy>Jerry Glass</cp:lastModifiedBy>
  <cp:revision/>
  <dcterms:created xsi:type="dcterms:W3CDTF">2012-02-06T16:09:53Z</dcterms:created>
  <dcterms:modified xsi:type="dcterms:W3CDTF">2024-10-11T21:46:32Z</dcterms:modified>
  <cp:category/>
  <cp:contentStatus/>
</cp:coreProperties>
</file>